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au lithosphère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<sst xmlns="http://schemas.openxmlformats.org/spreadsheetml/2006/main" count="63" uniqueCount="45">
  <si>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valeurs en pourcentage des mesures de surface réalisées avec le logiciel MESURIM pour les roches suivantes</t>
  </si>
  <si>
    <t>gabbro</t>
  </si>
  <si>
    <t>Métagabbros</t>
  </si>
  <si>
    <t>SiO2</t>
  </si>
  <si>
    <t>Al2O3</t>
  </si>
  <si>
    <t>FeO</t>
  </si>
  <si>
    <t>MgO</t>
  </si>
  <si>
    <t>CaO,Na2O</t>
  </si>
  <si>
    <t>H2O</t>
  </si>
  <si>
    <t>masse</t>
  </si>
  <si>
    <t>(dorsale)</t>
  </si>
  <si>
    <t>Sch Vert</t>
  </si>
  <si>
    <t>Sch bleu</t>
  </si>
  <si>
    <t>Eclogite</t>
  </si>
  <si>
    <t>composition</t>
  </si>
  <si>
    <t>g.</t>
  </si>
  <si>
    <t>mola</t>
  </si>
  <si>
    <t>MOY</t>
  </si>
  <si>
    <t>calcul</t>
  </si>
  <si>
    <t>actinote</t>
  </si>
  <si>
    <t>amphibole</t>
  </si>
  <si>
    <r>
      <t>Si</t>
    </r>
    <r>
      <rPr>
        <b/>
        <vertAlign val="subscript"/>
        <sz val="14"/>
        <rFont val="Arial"/>
        <family val="2"/>
      </rPr>
      <t>4</t>
    </r>
    <r>
      <rPr>
        <b/>
        <sz val="11"/>
        <rFont val="Arial"/>
        <family val="2"/>
      </rPr>
      <t>O</t>
    </r>
    <r>
      <rPr>
        <b/>
        <vertAlign val="subscript"/>
        <sz val="14"/>
        <rFont val="Arial"/>
        <family val="2"/>
      </rPr>
      <t>11</t>
    </r>
    <r>
      <rPr>
        <b/>
        <sz val="11"/>
        <rFont val="Arial"/>
        <family val="2"/>
      </rPr>
      <t xml:space="preserve"> [OH]</t>
    </r>
    <r>
      <rPr>
        <b/>
        <vertAlign val="subscript"/>
        <sz val="11"/>
        <rFont val="Arial"/>
        <family val="2"/>
      </rPr>
      <t xml:space="preserve"> 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 xml:space="preserve"> (Fe,Mg)</t>
    </r>
    <r>
      <rPr>
        <b/>
        <vertAlign val="subscript"/>
        <sz val="14"/>
        <rFont val="Arial"/>
        <family val="2"/>
      </rPr>
      <t xml:space="preserve"> 2</t>
    </r>
    <r>
      <rPr>
        <b/>
        <sz val="11"/>
        <rFont val="Arial"/>
        <family val="2"/>
      </rPr>
      <t xml:space="preserve"> Ca</t>
    </r>
    <r>
      <rPr>
        <b/>
        <vertAlign val="subscript"/>
        <sz val="14"/>
        <rFont val="Arial"/>
        <family val="2"/>
      </rPr>
      <t>2</t>
    </r>
  </si>
  <si>
    <t>augite</t>
  </si>
  <si>
    <t>pyroxène</t>
  </si>
  <si>
    <r>
      <t>(Si,Al)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4"/>
        <rFont val="Arial"/>
        <family val="2"/>
      </rPr>
      <t>6</t>
    </r>
    <r>
      <rPr>
        <b/>
        <sz val="11"/>
        <rFont val="Arial"/>
        <family val="2"/>
      </rPr>
      <t>(Ca,Mg,Fe)</t>
    </r>
    <r>
      <rPr>
        <b/>
        <vertAlign val="subscript"/>
        <sz val="14"/>
        <rFont val="Arial"/>
        <family val="2"/>
      </rPr>
      <t xml:space="preserve"> 2</t>
    </r>
  </si>
  <si>
    <t>chlorite</t>
  </si>
  <si>
    <t>"micas"</t>
  </si>
  <si>
    <r>
      <t>(Si, Al)</t>
    </r>
    <r>
      <rPr>
        <b/>
        <vertAlign val="subscript"/>
        <sz val="14"/>
        <rFont val="Arial"/>
        <family val="2"/>
      </rPr>
      <t xml:space="preserve"> 4</t>
    </r>
    <r>
      <rPr>
        <b/>
        <sz val="11"/>
        <rFont val="Arial"/>
        <family val="2"/>
      </rPr>
      <t>O</t>
    </r>
    <r>
      <rPr>
        <b/>
        <vertAlign val="subscript"/>
        <sz val="14"/>
        <rFont val="Arial"/>
        <family val="2"/>
      </rPr>
      <t xml:space="preserve">10 </t>
    </r>
    <r>
      <rPr>
        <b/>
        <sz val="11"/>
        <rFont val="Arial"/>
        <family val="2"/>
      </rPr>
      <t>(Mg,Al,Fe)</t>
    </r>
    <r>
      <rPr>
        <b/>
        <vertAlign val="subscript"/>
        <sz val="11"/>
        <rFont val="Arial"/>
        <family val="2"/>
      </rPr>
      <t xml:space="preserve"> 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 xml:space="preserve"> [OH]</t>
    </r>
    <r>
      <rPr>
        <b/>
        <vertAlign val="subscript"/>
        <sz val="14"/>
        <rFont val="Arial"/>
        <family val="2"/>
      </rPr>
      <t>8</t>
    </r>
  </si>
  <si>
    <t>glaucophane</t>
  </si>
  <si>
    <r>
      <t>Si4O</t>
    </r>
    <r>
      <rPr>
        <b/>
        <vertAlign val="subscript"/>
        <sz val="14"/>
        <rFont val="Arial"/>
        <family val="2"/>
      </rPr>
      <t>11</t>
    </r>
    <r>
      <rPr>
        <b/>
        <sz val="11"/>
        <rFont val="Arial"/>
        <family val="2"/>
      </rPr>
      <t xml:space="preserve"> [OH]</t>
    </r>
    <r>
      <rPr>
        <b/>
        <vertAlign val="subscript"/>
        <sz val="14"/>
        <rFont val="Arial"/>
        <family val="2"/>
      </rPr>
      <t xml:space="preserve"> 2</t>
    </r>
    <r>
      <rPr>
        <b/>
        <sz val="11"/>
        <rFont val="Arial"/>
        <family val="2"/>
      </rPr>
      <t xml:space="preserve"> Na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 xml:space="preserve"> (Fe,Mg)</t>
    </r>
    <r>
      <rPr>
        <b/>
        <vertAlign val="subscript"/>
        <sz val="14"/>
        <rFont val="Arial"/>
        <family val="2"/>
      </rPr>
      <t xml:space="preserve"> 3</t>
    </r>
    <r>
      <rPr>
        <b/>
        <sz val="11"/>
        <rFont val="Arial"/>
        <family val="2"/>
      </rPr>
      <t xml:space="preserve"> Al</t>
    </r>
    <r>
      <rPr>
        <b/>
        <vertAlign val="subscript"/>
        <sz val="14"/>
        <rFont val="Arial"/>
        <family val="2"/>
      </rPr>
      <t>2</t>
    </r>
  </si>
  <si>
    <t>grenat</t>
  </si>
  <si>
    <t>exemple</t>
  </si>
  <si>
    <r>
      <t>(Ca,Fe,Mn,Mg)</t>
    </r>
    <r>
      <rPr>
        <b/>
        <vertAlign val="subscript"/>
        <sz val="14"/>
        <rFont val="Arial"/>
        <family val="2"/>
      </rPr>
      <t>3</t>
    </r>
    <r>
      <rPr>
        <b/>
        <sz val="11"/>
        <rFont val="Arial"/>
        <family val="2"/>
      </rPr>
      <t>(Al,Fe,Cr)</t>
    </r>
    <r>
      <rPr>
        <b/>
        <vertAlign val="subscript"/>
        <sz val="14"/>
        <rFont val="Arial"/>
        <family val="2"/>
      </rPr>
      <t xml:space="preserve"> 2</t>
    </r>
    <r>
      <rPr>
        <b/>
        <sz val="11"/>
        <rFont val="Arial"/>
        <family val="2"/>
      </rPr>
      <t xml:space="preserve"> [SiO</t>
    </r>
    <r>
      <rPr>
        <b/>
        <vertAlign val="subscript"/>
        <sz val="14"/>
        <rFont val="Arial"/>
        <family val="2"/>
      </rPr>
      <t>4</t>
    </r>
    <r>
      <rPr>
        <b/>
        <sz val="11"/>
        <rFont val="Arial"/>
        <family val="2"/>
      </rPr>
      <t>]</t>
    </r>
    <r>
      <rPr>
        <b/>
        <vertAlign val="subscript"/>
        <sz val="14"/>
        <rFont val="Arial"/>
        <family val="2"/>
      </rPr>
      <t>3</t>
    </r>
  </si>
  <si>
    <t>hornblende</t>
  </si>
  <si>
    <r>
      <t>(Si, Al)</t>
    </r>
    <r>
      <rPr>
        <b/>
        <vertAlign val="subscript"/>
        <sz val="14"/>
        <rFont val="Arial"/>
        <family val="2"/>
      </rPr>
      <t xml:space="preserve"> 4</t>
    </r>
    <r>
      <rPr>
        <b/>
        <sz val="11"/>
        <rFont val="Arial"/>
        <family val="2"/>
      </rPr>
      <t>O</t>
    </r>
    <r>
      <rPr>
        <b/>
        <vertAlign val="subscript"/>
        <sz val="14"/>
        <rFont val="Arial"/>
        <family val="2"/>
      </rPr>
      <t>11</t>
    </r>
    <r>
      <rPr>
        <b/>
        <sz val="11"/>
        <rFont val="Arial"/>
        <family val="2"/>
      </rPr>
      <t xml:space="preserve"> [OH]</t>
    </r>
    <r>
      <rPr>
        <b/>
        <vertAlign val="subscript"/>
        <sz val="14"/>
        <rFont val="Arial"/>
        <family val="2"/>
      </rPr>
      <t xml:space="preserve"> 2</t>
    </r>
    <r>
      <rPr>
        <b/>
        <sz val="11"/>
        <rFont val="Arial"/>
        <family val="2"/>
      </rPr>
      <t xml:space="preserve"> Na Ca Fe Mg</t>
    </r>
  </si>
  <si>
    <t>jadéite</t>
  </si>
  <si>
    <r>
      <t>(SiO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>)</t>
    </r>
    <r>
      <rPr>
        <b/>
        <vertAlign val="subscript"/>
        <sz val="14"/>
        <rFont val="Arial"/>
        <family val="2"/>
      </rPr>
      <t xml:space="preserve"> 2</t>
    </r>
    <r>
      <rPr>
        <b/>
        <sz val="11"/>
        <rFont val="Arial"/>
        <family val="2"/>
      </rPr>
      <t xml:space="preserve"> NaAl</t>
    </r>
  </si>
  <si>
    <t>phengite</t>
  </si>
  <si>
    <r>
      <t>(Si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>AlO</t>
    </r>
    <r>
      <rPr>
        <b/>
        <vertAlign val="subscript"/>
        <sz val="14"/>
        <rFont val="Arial"/>
        <family val="2"/>
      </rPr>
      <t>20</t>
    </r>
    <r>
      <rPr>
        <b/>
        <sz val="11"/>
        <rFont val="Arial"/>
        <family val="2"/>
      </rPr>
      <t>) [OH]</t>
    </r>
    <r>
      <rPr>
        <b/>
        <vertAlign val="subscript"/>
        <sz val="14"/>
        <rFont val="Arial"/>
        <family val="2"/>
      </rPr>
      <t xml:space="preserve"> 4</t>
    </r>
    <r>
      <rPr>
        <b/>
        <sz val="11"/>
        <rFont val="Arial"/>
        <family val="2"/>
      </rPr>
      <t xml:space="preserve"> K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>(Mg, Fe)Al</t>
    </r>
    <r>
      <rPr>
        <b/>
        <vertAlign val="subscript"/>
        <sz val="14"/>
        <rFont val="Arial"/>
        <family val="2"/>
      </rPr>
      <t>2</t>
    </r>
  </si>
  <si>
    <t>plagioclase</t>
  </si>
  <si>
    <t>ex albite</t>
  </si>
  <si>
    <r>
      <t>Si</t>
    </r>
    <r>
      <rPr>
        <b/>
        <vertAlign val="subscript"/>
        <sz val="14"/>
        <rFont val="Arial"/>
        <family val="2"/>
      </rPr>
      <t>3</t>
    </r>
    <r>
      <rPr>
        <b/>
        <sz val="11"/>
        <rFont val="Arial"/>
        <family val="2"/>
      </rPr>
      <t>AlO</t>
    </r>
    <r>
      <rPr>
        <b/>
        <vertAlign val="subscript"/>
        <sz val="14"/>
        <rFont val="Arial"/>
        <family val="2"/>
      </rPr>
      <t>8</t>
    </r>
    <r>
      <rPr>
        <b/>
        <sz val="11"/>
        <rFont val="Arial"/>
        <family val="2"/>
      </rPr>
      <t>Na à Si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>Al</t>
    </r>
    <r>
      <rPr>
        <b/>
        <vertAlign val="subscript"/>
        <sz val="14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4"/>
        <rFont val="Arial"/>
        <family val="2"/>
      </rPr>
      <t>8</t>
    </r>
    <r>
      <rPr>
        <b/>
        <sz val="11"/>
        <rFont val="Arial"/>
        <family val="2"/>
      </rPr>
      <t>Ca</t>
    </r>
  </si>
  <si>
    <t>quantité d'eau en pourcentage:</t>
  </si>
  <si>
    <t>quantité d'eau dans les roches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</si>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</sst>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vertAlign val="subscript"/>
      <sz val="14"/>
      <name val="Arial"/>
      <family val="2"/>
    </font>
    <font>
      <b/>
      <vertAlign val="subscript"/>
      <sz val="11"/>
      <name val="Arial"/>
      <family val="2"/>
    </font>
    <font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2" borderId="0" xfId="0" applyFill="1" applyBorder="1" applyAlignment="1">
      <alignment/>
    </xf>
    <xf numFmtId="164" fontId="0" fillId="3" borderId="1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1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4.57421875" style="0" customWidth="1"/>
    <col min="2" max="2" width="10.57421875" style="0" customWidth="1"/>
    <col min="3" max="3" width="36.140625" style="1" customWidth="1"/>
    <col min="4" max="4" width="0" style="1" hidden="1" customWidth="1"/>
    <col min="5" max="5" width="0" style="2" hidden="1" customWidth="1"/>
    <col min="6" max="6" width="0" style="1" hidden="1" customWidth="1"/>
    <col min="7" max="7" width="0" style="2" hidden="1" customWidth="1"/>
    <col min="8" max="16" width="0" style="1" hidden="1" customWidth="1"/>
    <col min="17" max="19" width="6.140625" style="0" customWidth="1"/>
    <col min="20" max="20" width="8.140625" style="0" customWidth="1"/>
    <col min="21" max="21" width="0" style="0" hidden="1" customWidth="1"/>
    <col min="22" max="25" width="6.140625" style="0" customWidth="1"/>
    <col min="26" max="26" width="0" style="0" hidden="1" customWidth="1"/>
    <col min="27" max="30" width="6.140625" style="0" customWidth="1"/>
    <col min="31" max="31" width="0" style="0" hidden="1" customWidth="1"/>
    <col min="32" max="34" width="6.140625" style="0" customWidth="1"/>
    <col min="35" max="35" width="6.421875" style="0" customWidth="1"/>
    <col min="36" max="36" width="0" style="0" hidden="1" customWidth="1"/>
    <col min="37" max="43" width="11.421875" style="3" customWidth="1"/>
  </cols>
  <sheetData>
    <row r="1" spans="1:36" ht="14.25">
      <c r="A1" s="3"/>
      <c r="B1" s="3"/>
      <c r="C1" s="4"/>
      <c r="D1" s="4"/>
      <c r="E1" s="5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3" t="s">
        <v>0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>
      <c r="A2" s="3"/>
      <c r="B2" s="3"/>
      <c r="C2" s="4"/>
      <c r="D2" s="4"/>
      <c r="E2" s="5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39" t="s">
        <v>1</v>
      </c>
      <c r="R2" s="39"/>
      <c r="S2" s="39"/>
      <c r="T2" s="39"/>
      <c r="U2" s="3"/>
      <c r="V2" s="39" t="s">
        <v>2</v>
      </c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"/>
    </row>
    <row r="3" spans="1:36" ht="15">
      <c r="A3" s="3"/>
      <c r="B3" s="3"/>
      <c r="C3" s="4"/>
      <c r="D3" s="6" t="s">
        <v>3</v>
      </c>
      <c r="E3" s="7"/>
      <c r="F3" s="6" t="s">
        <v>4</v>
      </c>
      <c r="G3" s="7"/>
      <c r="H3" s="6" t="s">
        <v>5</v>
      </c>
      <c r="I3" s="6"/>
      <c r="J3" s="6" t="s">
        <v>6</v>
      </c>
      <c r="K3" s="6"/>
      <c r="L3" s="6" t="s">
        <v>7</v>
      </c>
      <c r="M3" s="6"/>
      <c r="N3" s="6" t="s">
        <v>8</v>
      </c>
      <c r="O3" s="8"/>
      <c r="P3" s="4" t="s">
        <v>9</v>
      </c>
      <c r="Q3" s="39" t="s">
        <v>10</v>
      </c>
      <c r="R3" s="39"/>
      <c r="S3" s="39"/>
      <c r="T3" s="39"/>
      <c r="U3" s="9"/>
      <c r="V3" s="39" t="s">
        <v>11</v>
      </c>
      <c r="W3" s="39"/>
      <c r="X3" s="39"/>
      <c r="Y3" s="39"/>
      <c r="Z3" s="9"/>
      <c r="AA3" s="39" t="s">
        <v>12</v>
      </c>
      <c r="AB3" s="39"/>
      <c r="AC3" s="39"/>
      <c r="AD3" s="39"/>
      <c r="AE3" s="9"/>
      <c r="AF3" s="39" t="s">
        <v>13</v>
      </c>
      <c r="AG3" s="39"/>
      <c r="AH3" s="39"/>
      <c r="AI3" s="39"/>
      <c r="AJ3" s="10"/>
    </row>
    <row r="4" spans="1:36" ht="15">
      <c r="A4" s="3"/>
      <c r="B4" s="3"/>
      <c r="C4" s="11" t="s">
        <v>14</v>
      </c>
      <c r="D4" s="6">
        <v>60</v>
      </c>
      <c r="E4" s="7" t="s">
        <v>15</v>
      </c>
      <c r="F4" s="6">
        <f>27*2+16*3</f>
        <v>102</v>
      </c>
      <c r="G4" s="7" t="s">
        <v>15</v>
      </c>
      <c r="H4" s="6">
        <f>56+16</f>
        <v>72</v>
      </c>
      <c r="I4" s="7" t="s">
        <v>15</v>
      </c>
      <c r="J4" s="6">
        <f>24+16</f>
        <v>40</v>
      </c>
      <c r="K4" s="7" t="s">
        <v>15</v>
      </c>
      <c r="L4" s="6">
        <f>43+16</f>
        <v>59</v>
      </c>
      <c r="M4" s="7" t="s">
        <v>15</v>
      </c>
      <c r="N4" s="6">
        <f>18</f>
        <v>18</v>
      </c>
      <c r="O4" s="7" t="s">
        <v>15</v>
      </c>
      <c r="P4" s="6" t="s">
        <v>16</v>
      </c>
      <c r="Q4" s="12">
        <v>1</v>
      </c>
      <c r="R4" s="12">
        <v>2</v>
      </c>
      <c r="S4" s="13">
        <v>3</v>
      </c>
      <c r="T4" s="14" t="s">
        <v>17</v>
      </c>
      <c r="U4" s="15" t="s">
        <v>18</v>
      </c>
      <c r="V4" s="16">
        <v>1</v>
      </c>
      <c r="W4" s="16">
        <v>2</v>
      </c>
      <c r="X4" s="17">
        <v>3</v>
      </c>
      <c r="Y4" s="14" t="s">
        <v>17</v>
      </c>
      <c r="Z4" s="18" t="s">
        <v>18</v>
      </c>
      <c r="AA4" s="19">
        <v>1</v>
      </c>
      <c r="AB4" s="19">
        <v>2</v>
      </c>
      <c r="AC4" s="20">
        <v>3</v>
      </c>
      <c r="AD4" s="14" t="s">
        <v>17</v>
      </c>
      <c r="AE4" s="18" t="s">
        <v>18</v>
      </c>
      <c r="AF4" s="19">
        <v>1</v>
      </c>
      <c r="AG4" s="19">
        <v>2</v>
      </c>
      <c r="AH4" s="20">
        <v>3</v>
      </c>
      <c r="AI4" s="14" t="s">
        <v>17</v>
      </c>
      <c r="AJ4" s="18" t="s">
        <v>18</v>
      </c>
    </row>
    <row r="5" spans="1:43" s="28" customFormat="1" ht="18.75" customHeight="1">
      <c r="A5" s="19" t="s">
        <v>19</v>
      </c>
      <c r="B5" s="20" t="s">
        <v>20</v>
      </c>
      <c r="C5" s="6" t="s">
        <v>21</v>
      </c>
      <c r="D5" s="21">
        <v>4</v>
      </c>
      <c r="E5" s="7">
        <f>D5*D4</f>
        <v>240</v>
      </c>
      <c r="F5" s="6">
        <v>0</v>
      </c>
      <c r="G5" s="7">
        <f>F5*F4</f>
        <v>0</v>
      </c>
      <c r="H5" s="6">
        <v>1</v>
      </c>
      <c r="I5" s="7">
        <f>H5*H4</f>
        <v>72</v>
      </c>
      <c r="J5" s="6">
        <v>1</v>
      </c>
      <c r="K5" s="7">
        <f>J5*J4</f>
        <v>40</v>
      </c>
      <c r="L5" s="6">
        <v>2</v>
      </c>
      <c r="M5" s="7">
        <f>L5*L4</f>
        <v>118</v>
      </c>
      <c r="N5" s="6">
        <v>1</v>
      </c>
      <c r="O5" s="7">
        <f>N5*N4</f>
        <v>18</v>
      </c>
      <c r="P5" s="22">
        <f>D5*D$4+F5*F$4+H5*H$4+J5*J$4+L5*L$4+N5*N$4</f>
        <v>488</v>
      </c>
      <c r="Q5" s="23"/>
      <c r="R5" s="23"/>
      <c r="S5" s="24"/>
      <c r="T5" s="25">
        <f aca="true" t="shared" si="0" ref="T5:T13">IF(Q5&lt;&gt;0,AVERAGE(Q5:S5),"")</f>
      </c>
      <c r="U5" s="26">
        <f aca="true" t="shared" si="1" ref="U5:U13">IF(T5&lt;&gt;"",T5*O5/P5,"")</f>
      </c>
      <c r="V5" s="23"/>
      <c r="W5" s="23"/>
      <c r="X5" s="24"/>
      <c r="Y5" s="25">
        <f aca="true" t="shared" si="2" ref="Y5:Y13">IF(V5&lt;&gt;0,AVERAGE(V5:X5),"")</f>
      </c>
      <c r="Z5" s="27">
        <f aca="true" t="shared" si="3" ref="Z5:Z13">IF(Y5&lt;&gt;"",Y5*O5/P5,"")</f>
      </c>
      <c r="AA5" s="23"/>
      <c r="AB5" s="23"/>
      <c r="AC5" s="24"/>
      <c r="AD5" s="25">
        <f aca="true" t="shared" si="4" ref="AD5:AD13">IF(AA5&lt;&gt;0,AVERAGE(AA5:AC5),"")</f>
      </c>
      <c r="AE5" s="27">
        <f aca="true" t="shared" si="5" ref="AE5:AE13">IF(AD5&lt;&gt;"",AD5*O5/P5,"")</f>
      </c>
      <c r="AF5" s="23"/>
      <c r="AG5" s="23"/>
      <c r="AH5" s="24"/>
      <c r="AI5" s="25">
        <f aca="true" t="shared" si="6" ref="AI5:AI13">IF(AF5&lt;&gt;0,AVERAGE(AF5:AH5),"")</f>
      </c>
      <c r="AJ5" s="27">
        <f aca="true" t="shared" si="7" ref="AJ5:AJ13">IF(AI5&lt;&gt;"",AI5*O5/P5,"")</f>
      </c>
      <c r="AK5" s="3"/>
      <c r="AL5" s="3"/>
      <c r="AM5" s="3"/>
      <c r="AN5" s="3"/>
      <c r="AO5" s="3"/>
      <c r="AP5" s="3"/>
      <c r="AQ5" s="3"/>
    </row>
    <row r="6" spans="1:43" s="28" customFormat="1" ht="18.75" customHeight="1">
      <c r="A6" s="19" t="s">
        <v>22</v>
      </c>
      <c r="B6" s="19" t="s">
        <v>23</v>
      </c>
      <c r="C6" s="6" t="s">
        <v>24</v>
      </c>
      <c r="D6" s="21">
        <v>1</v>
      </c>
      <c r="E6" s="7">
        <f>D6*D4</f>
        <v>60</v>
      </c>
      <c r="F6" s="6">
        <v>1</v>
      </c>
      <c r="G6" s="7">
        <f>F6*F4</f>
        <v>102</v>
      </c>
      <c r="H6" s="6">
        <v>0.7</v>
      </c>
      <c r="I6" s="7">
        <f>H6*H4</f>
        <v>50.4</v>
      </c>
      <c r="J6" s="6">
        <v>0.7</v>
      </c>
      <c r="K6" s="7">
        <f>J6*J4</f>
        <v>28</v>
      </c>
      <c r="L6" s="6">
        <v>0.7</v>
      </c>
      <c r="M6" s="7">
        <f>L6*L4</f>
        <v>41.3</v>
      </c>
      <c r="N6" s="6">
        <v>0</v>
      </c>
      <c r="O6" s="7">
        <f>N6*N4</f>
        <v>0</v>
      </c>
      <c r="P6" s="22">
        <f>D6*D$4+F6*F$4+H6*H$4+J6*J$4+L6*L$4+N6*N$4</f>
        <v>281.7</v>
      </c>
      <c r="Q6" s="23"/>
      <c r="R6" s="23"/>
      <c r="S6" s="24"/>
      <c r="T6" s="25">
        <f>IF(Q6&lt;&gt;0,AVERAGE(Q6:S6),"")</f>
      </c>
      <c r="U6" s="26">
        <f>IF(T6&lt;&gt;"",T6*O6/P6,"")</f>
      </c>
      <c r="V6" s="23"/>
      <c r="W6" s="23"/>
      <c r="X6" s="24"/>
      <c r="Y6" s="25">
        <f>IF(V6&lt;&gt;0,AVERAGE(V6:X6),"")</f>
      </c>
      <c r="Z6" s="27">
        <f>IF(Y6&lt;&gt;"",Y6*O6/P6,"")</f>
      </c>
      <c r="AA6" s="23"/>
      <c r="AB6" s="23"/>
      <c r="AC6" s="24"/>
      <c r="AD6" s="25">
        <f>IF(AA6&lt;&gt;0,AVERAGE(AA6:AC6),"")</f>
      </c>
      <c r="AE6" s="27">
        <f>IF(AD6&lt;&gt;"",AD6*O6/P6,"")</f>
      </c>
      <c r="AF6" s="23"/>
      <c r="AG6" s="23"/>
      <c r="AH6" s="24"/>
      <c r="AI6" s="25">
        <f>IF(AF6&lt;&gt;0,AVERAGE(AF6:AH6),"")</f>
      </c>
      <c r="AJ6" s="27">
        <f>IF(AI6&lt;&gt;"",AI6*O6/P6,"")</f>
      </c>
      <c r="AK6" s="3"/>
      <c r="AL6" s="3"/>
      <c r="AM6" s="3"/>
      <c r="AN6" s="3"/>
      <c r="AO6" s="3"/>
      <c r="AP6" s="3"/>
      <c r="AQ6" s="3"/>
    </row>
    <row r="7" spans="1:43" s="28" customFormat="1" ht="18.75" customHeight="1">
      <c r="A7" s="19" t="s">
        <v>25</v>
      </c>
      <c r="B7" s="20" t="s">
        <v>26</v>
      </c>
      <c r="C7" s="6" t="s">
        <v>27</v>
      </c>
      <c r="D7" s="21">
        <v>2</v>
      </c>
      <c r="E7" s="7">
        <f>D7*D4</f>
        <v>120</v>
      </c>
      <c r="F7" s="6">
        <v>2.5</v>
      </c>
      <c r="G7" s="7">
        <f>F7*F4</f>
        <v>255</v>
      </c>
      <c r="H7" s="6">
        <v>1</v>
      </c>
      <c r="I7" s="7">
        <f>H7*H4</f>
        <v>72</v>
      </c>
      <c r="J7" s="6">
        <v>1</v>
      </c>
      <c r="K7" s="7">
        <f>J7*J4</f>
        <v>40</v>
      </c>
      <c r="L7" s="6">
        <v>0</v>
      </c>
      <c r="M7" s="7">
        <f>L7*L4</f>
        <v>0</v>
      </c>
      <c r="N7" s="6">
        <v>4</v>
      </c>
      <c r="O7" s="7">
        <f>N7*N4</f>
        <v>72</v>
      </c>
      <c r="P7" s="22">
        <f>D7*D$4+F7*F$4+H7*H$4+J7*J$4+L7*L$4+N7*N$4</f>
        <v>559</v>
      </c>
      <c r="Q7" s="23"/>
      <c r="R7" s="23"/>
      <c r="S7" s="24"/>
      <c r="T7" s="25">
        <f>IF(Q7&lt;&gt;0,AVERAGE(Q7:S7),"")</f>
      </c>
      <c r="U7" s="26">
        <f t="shared" si="1"/>
      </c>
      <c r="V7" s="23"/>
      <c r="W7" s="23"/>
      <c r="X7" s="24"/>
      <c r="Y7" s="29">
        <f t="shared" si="2"/>
      </c>
      <c r="Z7" s="27">
        <f t="shared" si="3"/>
      </c>
      <c r="AA7" s="23"/>
      <c r="AB7" s="23"/>
      <c r="AC7" s="24"/>
      <c r="AD7" s="29">
        <f t="shared" si="4"/>
      </c>
      <c r="AE7" s="27">
        <f t="shared" si="5"/>
      </c>
      <c r="AF7" s="23"/>
      <c r="AG7" s="23"/>
      <c r="AH7" s="24"/>
      <c r="AI7" s="29">
        <f t="shared" si="6"/>
      </c>
      <c r="AJ7" s="27">
        <f t="shared" si="7"/>
      </c>
      <c r="AK7" s="3"/>
      <c r="AL7" s="3"/>
      <c r="AM7" s="3"/>
      <c r="AN7" s="3"/>
      <c r="AO7" s="3"/>
      <c r="AP7" s="3"/>
      <c r="AQ7" s="3"/>
    </row>
    <row r="8" spans="1:43" s="28" customFormat="1" ht="18.75" customHeight="1">
      <c r="A8" s="19" t="s">
        <v>28</v>
      </c>
      <c r="B8" s="30" t="s">
        <v>20</v>
      </c>
      <c r="C8" s="6" t="s">
        <v>29</v>
      </c>
      <c r="D8" s="21">
        <v>4</v>
      </c>
      <c r="E8" s="7">
        <f>D8*D4</f>
        <v>240</v>
      </c>
      <c r="F8" s="6">
        <v>2</v>
      </c>
      <c r="G8" s="7">
        <f>F8*F4</f>
        <v>204</v>
      </c>
      <c r="H8" s="6">
        <v>3</v>
      </c>
      <c r="I8" s="7">
        <f>H8*H4</f>
        <v>216</v>
      </c>
      <c r="J8" s="6"/>
      <c r="K8" s="7">
        <f>J8*J4</f>
        <v>0</v>
      </c>
      <c r="L8" s="6">
        <v>2</v>
      </c>
      <c r="M8" s="7">
        <f>L8*L4</f>
        <v>118</v>
      </c>
      <c r="N8" s="6">
        <v>1</v>
      </c>
      <c r="O8" s="7">
        <f>N8*N4</f>
        <v>18</v>
      </c>
      <c r="P8" s="22">
        <f aca="true" t="shared" si="8" ref="P8:P13">D8*D$4+F8*F$4+H8*H$4+J8*J$4+L8*L$4+N8*N$4</f>
        <v>796</v>
      </c>
      <c r="Q8" s="23"/>
      <c r="R8" s="23"/>
      <c r="S8" s="24"/>
      <c r="T8" s="25">
        <f t="shared" si="0"/>
      </c>
      <c r="U8" s="26">
        <f t="shared" si="1"/>
      </c>
      <c r="V8" s="23"/>
      <c r="W8" s="23"/>
      <c r="X8" s="24"/>
      <c r="Y8" s="25">
        <f t="shared" si="2"/>
      </c>
      <c r="Z8" s="27">
        <f t="shared" si="3"/>
      </c>
      <c r="AA8" s="23"/>
      <c r="AB8" s="23"/>
      <c r="AC8" s="24"/>
      <c r="AD8" s="25">
        <f t="shared" si="4"/>
      </c>
      <c r="AE8" s="27">
        <f t="shared" si="5"/>
      </c>
      <c r="AF8" s="23"/>
      <c r="AG8" s="23"/>
      <c r="AH8" s="24"/>
      <c r="AI8" s="25">
        <f t="shared" si="6"/>
      </c>
      <c r="AJ8" s="27">
        <f t="shared" si="7"/>
      </c>
      <c r="AK8" s="3"/>
      <c r="AL8" s="3"/>
      <c r="AM8" s="3"/>
      <c r="AN8" s="3"/>
      <c r="AO8" s="3"/>
      <c r="AP8" s="3"/>
      <c r="AQ8" s="3"/>
    </row>
    <row r="9" spans="1:43" s="28" customFormat="1" ht="18.75" customHeight="1">
      <c r="A9" s="19" t="s">
        <v>30</v>
      </c>
      <c r="B9" s="20" t="s">
        <v>31</v>
      </c>
      <c r="C9" s="6" t="s">
        <v>32</v>
      </c>
      <c r="D9" s="21">
        <v>3</v>
      </c>
      <c r="E9" s="7">
        <f>D9*D4</f>
        <v>180</v>
      </c>
      <c r="F9" s="6">
        <v>1</v>
      </c>
      <c r="G9" s="7">
        <f>F9*F4</f>
        <v>102</v>
      </c>
      <c r="H9" s="6">
        <v>1</v>
      </c>
      <c r="I9" s="7">
        <f>H9*H4</f>
        <v>72</v>
      </c>
      <c r="J9" s="6">
        <v>1.5</v>
      </c>
      <c r="K9" s="7">
        <f>J9*J4</f>
        <v>60</v>
      </c>
      <c r="L9" s="6">
        <v>1.5</v>
      </c>
      <c r="M9" s="7">
        <f>L9*L4</f>
        <v>88.5</v>
      </c>
      <c r="N9" s="6">
        <v>0</v>
      </c>
      <c r="O9" s="7">
        <f>N9*N4</f>
        <v>0</v>
      </c>
      <c r="P9" s="22">
        <f t="shared" si="8"/>
        <v>502.5</v>
      </c>
      <c r="Q9" s="23"/>
      <c r="R9" s="23"/>
      <c r="S9" s="24"/>
      <c r="T9" s="25">
        <f t="shared" si="0"/>
      </c>
      <c r="U9" s="26">
        <f t="shared" si="1"/>
      </c>
      <c r="V9" s="23"/>
      <c r="W9" s="23"/>
      <c r="X9" s="24"/>
      <c r="Y9" s="25">
        <f t="shared" si="2"/>
      </c>
      <c r="Z9" s="27">
        <f t="shared" si="3"/>
      </c>
      <c r="AA9" s="23"/>
      <c r="AB9" s="23"/>
      <c r="AC9" s="24"/>
      <c r="AD9" s="25">
        <f t="shared" si="4"/>
      </c>
      <c r="AE9" s="27">
        <f t="shared" si="5"/>
      </c>
      <c r="AF9" s="23"/>
      <c r="AG9" s="23"/>
      <c r="AH9" s="24"/>
      <c r="AI9" s="25">
        <f t="shared" si="6"/>
      </c>
      <c r="AJ9" s="27">
        <f t="shared" si="7"/>
      </c>
      <c r="AK9" s="3"/>
      <c r="AL9" s="3"/>
      <c r="AM9" s="3"/>
      <c r="AN9" s="3"/>
      <c r="AO9" s="3"/>
      <c r="AP9" s="3"/>
      <c r="AQ9" s="3"/>
    </row>
    <row r="10" spans="1:43" s="28" customFormat="1" ht="18.75" customHeight="1">
      <c r="A10" s="19" t="s">
        <v>33</v>
      </c>
      <c r="B10" s="20" t="s">
        <v>20</v>
      </c>
      <c r="C10" s="6" t="s">
        <v>34</v>
      </c>
      <c r="D10" s="21">
        <v>2</v>
      </c>
      <c r="E10" s="7">
        <f>D10*D4</f>
        <v>120</v>
      </c>
      <c r="F10" s="6">
        <v>2</v>
      </c>
      <c r="G10" s="7">
        <f>F10*F4</f>
        <v>204</v>
      </c>
      <c r="H10" s="6">
        <v>1</v>
      </c>
      <c r="I10" s="7">
        <f>H10*H4</f>
        <v>72</v>
      </c>
      <c r="J10" s="6">
        <v>1</v>
      </c>
      <c r="K10" s="7">
        <f>J10*J4</f>
        <v>40</v>
      </c>
      <c r="L10" s="6">
        <v>2</v>
      </c>
      <c r="M10" s="7">
        <f>L10*L4</f>
        <v>118</v>
      </c>
      <c r="N10" s="6">
        <v>1</v>
      </c>
      <c r="O10" s="7">
        <f>N10*N4</f>
        <v>18</v>
      </c>
      <c r="P10" s="22">
        <f t="shared" si="8"/>
        <v>572</v>
      </c>
      <c r="Q10" s="23"/>
      <c r="R10" s="23"/>
      <c r="S10" s="24"/>
      <c r="T10" s="25">
        <f t="shared" si="0"/>
      </c>
      <c r="U10" s="26">
        <f t="shared" si="1"/>
      </c>
      <c r="V10" s="23"/>
      <c r="W10" s="23"/>
      <c r="X10" s="24"/>
      <c r="Y10" s="25">
        <f t="shared" si="2"/>
      </c>
      <c r="Z10" s="27">
        <f t="shared" si="3"/>
      </c>
      <c r="AA10" s="23"/>
      <c r="AB10" s="23"/>
      <c r="AC10" s="24"/>
      <c r="AD10" s="25">
        <f t="shared" si="4"/>
      </c>
      <c r="AE10" s="27">
        <f t="shared" si="5"/>
      </c>
      <c r="AF10" s="23"/>
      <c r="AG10" s="23"/>
      <c r="AH10" s="24"/>
      <c r="AI10" s="25">
        <f t="shared" si="6"/>
      </c>
      <c r="AJ10" s="27">
        <f t="shared" si="7"/>
      </c>
      <c r="AK10" s="3"/>
      <c r="AL10" s="3"/>
      <c r="AM10" s="3"/>
      <c r="AN10" s="3"/>
      <c r="AO10" s="3"/>
      <c r="AP10" s="3"/>
      <c r="AQ10" s="3"/>
    </row>
    <row r="11" spans="1:43" s="28" customFormat="1" ht="18.75" customHeight="1">
      <c r="A11" s="19" t="s">
        <v>35</v>
      </c>
      <c r="B11" s="31" t="s">
        <v>23</v>
      </c>
      <c r="C11" s="6" t="s">
        <v>36</v>
      </c>
      <c r="D11" s="21">
        <v>1</v>
      </c>
      <c r="E11" s="7">
        <f>D11*D4</f>
        <v>60</v>
      </c>
      <c r="F11" s="6">
        <v>0.5</v>
      </c>
      <c r="G11" s="7">
        <f>F11*F4</f>
        <v>51</v>
      </c>
      <c r="H11" s="6">
        <v>0</v>
      </c>
      <c r="I11" s="7">
        <f>H11*H4</f>
        <v>0</v>
      </c>
      <c r="J11" s="6">
        <v>0</v>
      </c>
      <c r="K11" s="7">
        <f>J11*J4</f>
        <v>0</v>
      </c>
      <c r="L11" s="6">
        <v>0.5</v>
      </c>
      <c r="M11" s="7">
        <f>L11*L4</f>
        <v>29.5</v>
      </c>
      <c r="N11" s="6">
        <v>0</v>
      </c>
      <c r="O11" s="7">
        <f>N11*N4</f>
        <v>0</v>
      </c>
      <c r="P11" s="22">
        <f t="shared" si="8"/>
        <v>140.5</v>
      </c>
      <c r="Q11" s="23"/>
      <c r="R11" s="23"/>
      <c r="S11" s="24"/>
      <c r="T11" s="25">
        <f t="shared" si="0"/>
      </c>
      <c r="U11" s="26">
        <f t="shared" si="1"/>
      </c>
      <c r="V11" s="23"/>
      <c r="W11" s="23"/>
      <c r="X11" s="24"/>
      <c r="Y11" s="25">
        <f t="shared" si="2"/>
      </c>
      <c r="Z11" s="27">
        <f t="shared" si="3"/>
      </c>
      <c r="AA11" s="23"/>
      <c r="AB11" s="23"/>
      <c r="AC11" s="24"/>
      <c r="AD11" s="25">
        <f t="shared" si="4"/>
      </c>
      <c r="AE11" s="27">
        <f t="shared" si="5"/>
      </c>
      <c r="AF11" s="23"/>
      <c r="AG11" s="23"/>
      <c r="AH11" s="24"/>
      <c r="AI11" s="25">
        <f t="shared" si="6"/>
      </c>
      <c r="AJ11" s="27">
        <f t="shared" si="7"/>
      </c>
      <c r="AK11" s="3"/>
      <c r="AL11" s="3"/>
      <c r="AM11" s="3"/>
      <c r="AN11" s="3"/>
      <c r="AO11" s="3"/>
      <c r="AP11" s="3"/>
      <c r="AQ11" s="3"/>
    </row>
    <row r="12" spans="1:43" s="28" customFormat="1" ht="18.75" customHeight="1">
      <c r="A12" s="32" t="s">
        <v>37</v>
      </c>
      <c r="B12" s="30" t="s">
        <v>20</v>
      </c>
      <c r="C12" s="6" t="s">
        <v>38</v>
      </c>
      <c r="D12" s="21">
        <v>2</v>
      </c>
      <c r="E12" s="7">
        <f>D12*D4</f>
        <v>120</v>
      </c>
      <c r="F12" s="6">
        <v>2</v>
      </c>
      <c r="G12" s="7">
        <f>F12*F4</f>
        <v>204</v>
      </c>
      <c r="H12" s="6">
        <v>1</v>
      </c>
      <c r="I12" s="7">
        <f>H12*H4</f>
        <v>72</v>
      </c>
      <c r="J12" s="6">
        <v>1</v>
      </c>
      <c r="K12" s="7">
        <f>J12*J4</f>
        <v>40</v>
      </c>
      <c r="L12" s="6">
        <v>0</v>
      </c>
      <c r="M12" s="7">
        <f>L12*L4</f>
        <v>0</v>
      </c>
      <c r="N12" s="6">
        <v>2</v>
      </c>
      <c r="O12" s="7">
        <f>N12*N4</f>
        <v>36</v>
      </c>
      <c r="P12" s="22">
        <f t="shared" si="8"/>
        <v>472</v>
      </c>
      <c r="Q12" s="23"/>
      <c r="R12" s="23"/>
      <c r="S12" s="24"/>
      <c r="T12" s="25">
        <f t="shared" si="0"/>
      </c>
      <c r="U12" s="26">
        <f t="shared" si="1"/>
      </c>
      <c r="V12" s="23"/>
      <c r="W12" s="23"/>
      <c r="X12" s="24"/>
      <c r="Y12" s="25">
        <f t="shared" si="2"/>
      </c>
      <c r="Z12" s="27">
        <f t="shared" si="3"/>
      </c>
      <c r="AA12" s="23"/>
      <c r="AB12" s="23"/>
      <c r="AC12" s="24"/>
      <c r="AD12" s="25">
        <f t="shared" si="4"/>
      </c>
      <c r="AE12" s="27">
        <f t="shared" si="5"/>
      </c>
      <c r="AF12" s="23"/>
      <c r="AG12" s="23"/>
      <c r="AH12" s="24"/>
      <c r="AI12" s="25">
        <f t="shared" si="6"/>
      </c>
      <c r="AJ12" s="27">
        <f t="shared" si="7"/>
      </c>
      <c r="AK12" s="3"/>
      <c r="AL12" s="3"/>
      <c r="AM12" s="3"/>
      <c r="AN12" s="3"/>
      <c r="AO12" s="3"/>
      <c r="AP12" s="3"/>
      <c r="AQ12" s="3"/>
    </row>
    <row r="13" spans="1:43" s="28" customFormat="1" ht="18.75" customHeight="1">
      <c r="A13" s="19" t="s">
        <v>39</v>
      </c>
      <c r="B13" s="20" t="s">
        <v>40</v>
      </c>
      <c r="C13" s="6" t="s">
        <v>41</v>
      </c>
      <c r="D13" s="21">
        <v>3</v>
      </c>
      <c r="E13" s="7">
        <f>D13*D4</f>
        <v>180</v>
      </c>
      <c r="F13" s="6">
        <v>1</v>
      </c>
      <c r="G13" s="7">
        <f>F13*F4</f>
        <v>102</v>
      </c>
      <c r="H13" s="6">
        <v>0</v>
      </c>
      <c r="I13" s="7">
        <f>H13*H4</f>
        <v>0</v>
      </c>
      <c r="J13" s="6">
        <v>0</v>
      </c>
      <c r="K13" s="7">
        <f>J13*J4</f>
        <v>0</v>
      </c>
      <c r="L13" s="6">
        <v>1</v>
      </c>
      <c r="M13" s="7">
        <f>L13*L4</f>
        <v>59</v>
      </c>
      <c r="N13" s="6">
        <v>0</v>
      </c>
      <c r="O13" s="7">
        <f>N13*N4</f>
        <v>0</v>
      </c>
      <c r="P13" s="22">
        <f t="shared" si="8"/>
        <v>341</v>
      </c>
      <c r="Q13" s="23"/>
      <c r="R13" s="23"/>
      <c r="S13" s="24"/>
      <c r="T13" s="33">
        <f t="shared" si="0"/>
      </c>
      <c r="U13" s="26">
        <f t="shared" si="1"/>
      </c>
      <c r="V13" s="23"/>
      <c r="W13" s="23"/>
      <c r="X13" s="24"/>
      <c r="Y13" s="33">
        <f t="shared" si="2"/>
      </c>
      <c r="Z13" s="27">
        <f t="shared" si="3"/>
      </c>
      <c r="AA13" s="23"/>
      <c r="AB13" s="23"/>
      <c r="AC13" s="24"/>
      <c r="AD13" s="33">
        <f t="shared" si="4"/>
      </c>
      <c r="AE13" s="27">
        <f t="shared" si="5"/>
      </c>
      <c r="AF13" s="23"/>
      <c r="AG13" s="23"/>
      <c r="AH13" s="24"/>
      <c r="AI13" s="33">
        <f t="shared" si="6"/>
      </c>
      <c r="AJ13" s="27">
        <f t="shared" si="7"/>
      </c>
      <c r="AK13" s="3"/>
      <c r="AL13" s="3"/>
      <c r="AM13" s="3"/>
      <c r="AN13" s="3"/>
      <c r="AO13" s="3"/>
      <c r="AP13" s="3"/>
      <c r="AQ13" s="3"/>
    </row>
    <row r="14" spans="1:36" ht="14.25">
      <c r="A14" s="3"/>
      <c r="B14" s="3"/>
      <c r="C14" s="4"/>
      <c r="D14" s="4"/>
      <c r="E14" s="5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4"/>
      <c r="AJ14" s="34"/>
    </row>
    <row r="15" spans="1:37" ht="14.25">
      <c r="A15" s="3"/>
      <c r="B15" s="3"/>
      <c r="C15" s="3" t="s">
        <v>42</v>
      </c>
      <c r="D15" s="4"/>
      <c r="E15" s="5"/>
      <c r="F15" s="4"/>
      <c r="G15" s="5"/>
      <c r="H15" s="4"/>
      <c r="I15" s="4"/>
      <c r="J15" s="4"/>
      <c r="K15" s="4"/>
      <c r="L15" s="4"/>
      <c r="M15" s="4" t="s">
        <v>43</v>
      </c>
      <c r="N15" s="4"/>
      <c r="O15" s="4"/>
      <c r="P15" s="4"/>
      <c r="Q15" s="3"/>
      <c r="R15" s="3"/>
      <c r="S15" s="3"/>
      <c r="T15" s="35">
        <f>SUM(U5:U13)</f>
        <v>0</v>
      </c>
      <c r="U15" s="36"/>
      <c r="V15" s="37" t="s">
        <v>44</v>
      </c>
      <c r="W15" s="37"/>
      <c r="X15" s="37"/>
      <c r="Y15" s="35">
        <f>SUM(Z5:Z13)</f>
        <v>0</v>
      </c>
      <c r="Z15" s="36"/>
      <c r="AA15" s="37" t="s">
        <v>44</v>
      </c>
      <c r="AB15" s="37"/>
      <c r="AC15" s="37"/>
      <c r="AD15" s="35">
        <f>SUM(AE5:AE13)</f>
        <v>0</v>
      </c>
      <c r="AE15" s="36"/>
      <c r="AF15" s="37" t="s">
        <v>44</v>
      </c>
      <c r="AG15" s="37"/>
      <c r="AH15" s="37"/>
      <c r="AI15" s="35">
        <f>SUM(AJ5:AJ13)</f>
        <v>0</v>
      </c>
      <c r="AJ15" s="36"/>
      <c r="AK15" s="37" t="s">
        <v>44</v>
      </c>
    </row>
    <row r="16" spans="1:36" ht="14.25">
      <c r="A16" s="3"/>
      <c r="B16" s="3"/>
      <c r="C16" s="4"/>
      <c r="D16" s="4"/>
      <c r="E16" s="5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4.25">
      <c r="A17" s="3"/>
      <c r="B17" s="3"/>
      <c r="C17" s="4"/>
      <c r="D17" s="4"/>
      <c r="E17" s="5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4.25">
      <c r="A18" s="3"/>
      <c r="B18" s="3"/>
      <c r="C18" s="4"/>
      <c r="D18" s="4"/>
      <c r="E18" s="5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4.25">
      <c r="A19" s="3"/>
      <c r="B19" s="3"/>
      <c r="C19" s="4"/>
      <c r="D19" s="4"/>
      <c r="E19" s="5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7.25">
      <c r="A20" s="3"/>
      <c r="B20" s="3"/>
      <c r="C20" s="38"/>
      <c r="D20" s="4"/>
      <c r="E20" s="5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4.25">
      <c r="A21" s="3"/>
      <c r="B21" s="3"/>
      <c r="C21" s="4"/>
      <c r="D21" s="4"/>
      <c r="E21" s="5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4.25">
      <c r="A22" s="3"/>
      <c r="B22" s="3"/>
      <c r="C22" s="4"/>
      <c r="D22" s="4"/>
      <c r="E22" s="5"/>
      <c r="F22" s="4"/>
      <c r="G22" s="5"/>
      <c r="H22" s="4"/>
      <c r="I22" s="4"/>
      <c r="J22" s="4"/>
      <c r="K22" s="4"/>
      <c r="L22" s="4"/>
      <c r="M22" s="4"/>
      <c r="N22" s="4"/>
      <c r="O22" s="4"/>
      <c r="P22" s="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4.25">
      <c r="A23" s="3"/>
      <c r="B23" s="3"/>
      <c r="C23" s="4"/>
      <c r="D23" s="4"/>
      <c r="E23" s="5"/>
      <c r="F23" s="4"/>
      <c r="G23" s="5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4.25">
      <c r="A24" s="3"/>
      <c r="B24" s="3"/>
      <c r="C24" s="4"/>
      <c r="D24" s="4"/>
      <c r="E24" s="5"/>
      <c r="F24" s="4"/>
      <c r="G24" s="5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4.25">
      <c r="A25" s="3"/>
      <c r="B25" s="3"/>
      <c r="C25" s="4"/>
      <c r="D25" s="4"/>
      <c r="E25" s="5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4.25">
      <c r="A26" s="3"/>
      <c r="B26" s="3"/>
      <c r="C26" s="4"/>
      <c r="D26" s="4"/>
      <c r="E26" s="5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4.25">
      <c r="A27" s="3"/>
      <c r="B27" s="3"/>
      <c r="C27" s="4"/>
      <c r="D27" s="4"/>
      <c r="E27" s="5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4.25">
      <c r="A28" s="3"/>
      <c r="B28" s="3"/>
      <c r="C28" s="4"/>
      <c r="D28" s="4"/>
      <c r="E28" s="5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4.25">
      <c r="A29" s="3"/>
      <c r="B29" s="3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4.25">
      <c r="A30" s="3"/>
      <c r="B30" s="3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4.25">
      <c r="A31" s="3"/>
      <c r="B31" s="3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4.25">
      <c r="A32" s="3"/>
      <c r="B32" s="3"/>
      <c r="C32" s="4"/>
      <c r="D32" s="4"/>
      <c r="E32" s="5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4.25">
      <c r="A33" s="3"/>
      <c r="B33" s="3"/>
      <c r="C33" s="4"/>
      <c r="D33" s="4"/>
      <c r="E33" s="5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4.25">
      <c r="A34" s="3"/>
      <c r="B34" s="3"/>
      <c r="C34" s="4"/>
      <c r="D34" s="4"/>
      <c r="E34" s="5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4.25">
      <c r="A35" s="3"/>
      <c r="B35" s="3"/>
      <c r="C35" s="4"/>
      <c r="D35" s="4"/>
      <c r="E35" s="5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4.25">
      <c r="A36" s="3"/>
      <c r="B36" s="3"/>
      <c r="C36" s="4"/>
      <c r="D36" s="4"/>
      <c r="E36" s="5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4.25">
      <c r="A37" s="3"/>
      <c r="B37" s="3"/>
      <c r="C37" s="4"/>
      <c r="D37" s="4"/>
      <c r="E37" s="5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4.25">
      <c r="A38" s="3"/>
      <c r="B38" s="3"/>
      <c r="C38" s="4"/>
      <c r="D38" s="4"/>
      <c r="E38" s="5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4.25">
      <c r="A39" s="3"/>
      <c r="B39" s="3"/>
      <c r="C39" s="4"/>
      <c r="D39" s="4"/>
      <c r="E39" s="5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4.25">
      <c r="A40" s="3"/>
      <c r="B40" s="3"/>
      <c r="C40" s="4"/>
      <c r="D40" s="4"/>
      <c r="E40" s="5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4.25">
      <c r="A41" s="3"/>
      <c r="B41" s="3"/>
      <c r="C41" s="4"/>
      <c r="D41" s="4"/>
      <c r="E41" s="5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4.25">
      <c r="A42" s="3"/>
      <c r="B42" s="3"/>
      <c r="C42" s="4"/>
      <c r="D42" s="4"/>
      <c r="E42" s="5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4.25">
      <c r="A43" s="3"/>
      <c r="B43" s="3"/>
      <c r="C43" s="4"/>
      <c r="D43" s="4"/>
      <c r="E43" s="5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4.25">
      <c r="A44" s="3"/>
      <c r="B44" s="3"/>
      <c r="C44" s="4"/>
      <c r="D44" s="4"/>
      <c r="E44" s="5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4.25">
      <c r="A45" s="3"/>
      <c r="B45" s="3"/>
      <c r="C45" s="4"/>
      <c r="D45" s="4"/>
      <c r="E45" s="5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4.25">
      <c r="A46" s="3"/>
      <c r="B46" s="3"/>
      <c r="C46" s="4"/>
      <c r="D46" s="4"/>
      <c r="E46" s="5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4.25">
      <c r="A47" s="3"/>
      <c r="B47" s="3"/>
      <c r="C47" s="4"/>
      <c r="D47" s="4"/>
      <c r="E47" s="5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4.25">
      <c r="A48" s="3"/>
      <c r="B48" s="3"/>
      <c r="C48" s="4"/>
      <c r="D48" s="4"/>
      <c r="E48" s="5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4.25">
      <c r="A49" s="3"/>
      <c r="B49" s="3"/>
      <c r="C49" s="4"/>
      <c r="D49" s="4"/>
      <c r="E49" s="5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4.25">
      <c r="A50" s="3"/>
      <c r="B50" s="3"/>
      <c r="C50" s="4"/>
      <c r="D50" s="4"/>
      <c r="E50" s="5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4.25">
      <c r="A51" s="3"/>
      <c r="B51" s="3"/>
      <c r="C51" s="4"/>
      <c r="D51" s="4"/>
      <c r="E51" s="5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4.25">
      <c r="A52" s="3"/>
      <c r="B52" s="3"/>
      <c r="C52" s="4"/>
      <c r="D52" s="4"/>
      <c r="E52" s="5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4.25">
      <c r="A53" s="3"/>
      <c r="B53" s="3"/>
      <c r="C53" s="4"/>
      <c r="D53" s="4"/>
      <c r="E53" s="5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4.25">
      <c r="A54" s="3"/>
      <c r="B54" s="3"/>
      <c r="C54" s="4"/>
      <c r="D54" s="4"/>
      <c r="E54" s="5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4.25">
      <c r="A55" s="3"/>
      <c r="B55" s="3"/>
      <c r="C55" s="4"/>
      <c r="D55" s="4"/>
      <c r="E55" s="5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4.25">
      <c r="A56" s="3"/>
      <c r="B56" s="3"/>
      <c r="C56" s="4"/>
      <c r="D56" s="4"/>
      <c r="E56" s="5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4.25">
      <c r="A57" s="3"/>
      <c r="B57" s="3"/>
      <c r="C57" s="4"/>
      <c r="D57" s="4"/>
      <c r="E57" s="5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4.25">
      <c r="A58" s="3"/>
      <c r="B58" s="3"/>
      <c r="C58" s="4"/>
      <c r="D58" s="4"/>
      <c r="E58" s="5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4.25">
      <c r="A59" s="3"/>
      <c r="B59" s="3"/>
      <c r="C59" s="4"/>
      <c r="D59" s="4"/>
      <c r="E59" s="5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4.25">
      <c r="A60" s="3"/>
      <c r="B60" s="3"/>
      <c r="C60" s="4"/>
      <c r="D60" s="4"/>
      <c r="E60" s="5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4.25">
      <c r="A61" s="3"/>
      <c r="B61" s="3"/>
      <c r="C61" s="4"/>
      <c r="D61" s="4"/>
      <c r="E61" s="5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4.25">
      <c r="A62" s="3"/>
      <c r="B62" s="3"/>
      <c r="C62" s="4"/>
      <c r="D62" s="4"/>
      <c r="E62" s="5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4.25">
      <c r="A63" s="3"/>
      <c r="B63" s="3"/>
      <c r="C63" s="4"/>
      <c r="D63" s="4"/>
      <c r="E63" s="5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4.25">
      <c r="A64" s="3"/>
      <c r="B64" s="3"/>
      <c r="C64" s="4"/>
      <c r="D64" s="4"/>
      <c r="E64" s="5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4.25">
      <c r="A65" s="3"/>
      <c r="B65" s="3"/>
      <c r="C65" s="4"/>
      <c r="D65" s="4"/>
      <c r="E65" s="5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4.25">
      <c r="A66" s="3"/>
      <c r="B66" s="3"/>
      <c r="C66" s="4"/>
      <c r="D66" s="4"/>
      <c r="E66" s="5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4.25">
      <c r="A67" s="3"/>
      <c r="B67" s="3"/>
      <c r="C67" s="4"/>
      <c r="D67" s="4"/>
      <c r="E67" s="5"/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4.25">
      <c r="A68" s="3"/>
      <c r="B68" s="3"/>
      <c r="C68" s="4"/>
      <c r="D68" s="4"/>
      <c r="E68" s="5"/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4.25">
      <c r="A69" s="3"/>
      <c r="B69" s="3"/>
      <c r="C69" s="4"/>
      <c r="D69" s="4"/>
      <c r="E69" s="5"/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4.25">
      <c r="A70" s="3"/>
      <c r="B70" s="3"/>
      <c r="C70" s="4"/>
      <c r="D70" s="4"/>
      <c r="E70" s="5"/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4.25">
      <c r="A71" s="3"/>
      <c r="B71" s="3"/>
      <c r="C71" s="4"/>
      <c r="D71" s="4"/>
      <c r="E71" s="5"/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4.25">
      <c r="A72" s="3"/>
      <c r="B72" s="3"/>
      <c r="C72" s="4"/>
      <c r="D72" s="4"/>
      <c r="E72" s="5"/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4.25">
      <c r="A73" s="3"/>
      <c r="B73" s="3"/>
      <c r="C73" s="4"/>
      <c r="D73" s="4"/>
      <c r="E73" s="5"/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4.25">
      <c r="A74" s="3"/>
      <c r="B74" s="3"/>
      <c r="C74" s="4"/>
      <c r="D74" s="4"/>
      <c r="E74" s="5"/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4.25">
      <c r="A75" s="3"/>
      <c r="B75" s="3"/>
      <c r="C75" s="4"/>
      <c r="D75" s="4"/>
      <c r="E75" s="5"/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4.25">
      <c r="A76" s="3"/>
      <c r="B76" s="3"/>
      <c r="C76" s="4"/>
      <c r="D76" s="4"/>
      <c r="E76" s="5"/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4.25">
      <c r="A77" s="3"/>
      <c r="B77" s="3"/>
      <c r="C77" s="4"/>
      <c r="D77" s="4"/>
      <c r="E77" s="5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4.25">
      <c r="A78" s="3"/>
      <c r="B78" s="3"/>
      <c r="C78" s="4"/>
      <c r="D78" s="4"/>
      <c r="E78" s="5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4.25">
      <c r="A79" s="3"/>
      <c r="B79" s="3"/>
      <c r="C79" s="4"/>
      <c r="D79" s="4"/>
      <c r="E79" s="5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4.25">
      <c r="A80" s="3"/>
      <c r="B80" s="3"/>
      <c r="C80" s="4"/>
      <c r="D80" s="4"/>
      <c r="E80" s="5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4.25">
      <c r="A81" s="3"/>
      <c r="B81" s="3"/>
      <c r="C81" s="4"/>
      <c r="D81" s="4"/>
      <c r="E81" s="5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4.25">
      <c r="A82" s="3"/>
      <c r="B82" s="3"/>
      <c r="C82" s="4"/>
      <c r="D82" s="4"/>
      <c r="E82" s="5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4.25">
      <c r="A83" s="3"/>
      <c r="B83" s="3"/>
      <c r="C83" s="4"/>
      <c r="D83" s="4"/>
      <c r="E83" s="5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4.25">
      <c r="A84" s="3"/>
      <c r="B84" s="3"/>
      <c r="C84" s="4"/>
      <c r="D84" s="4"/>
      <c r="E84" s="5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4.25">
      <c r="A85" s="3"/>
      <c r="B85" s="3"/>
      <c r="C85" s="4"/>
      <c r="D85" s="4"/>
      <c r="E85" s="5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4.25">
      <c r="A86" s="3"/>
      <c r="B86" s="3"/>
      <c r="C86" s="4"/>
      <c r="D86" s="4"/>
      <c r="E86" s="5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4.25">
      <c r="A87" s="3"/>
      <c r="B87" s="3"/>
      <c r="C87" s="4"/>
      <c r="D87" s="4"/>
      <c r="E87" s="5"/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4.25">
      <c r="A88" s="3"/>
      <c r="B88" s="3"/>
      <c r="C88" s="4"/>
      <c r="D88" s="4"/>
      <c r="E88" s="5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4.25">
      <c r="A89" s="3"/>
      <c r="B89" s="3"/>
      <c r="C89" s="4"/>
      <c r="D89" s="4"/>
      <c r="E89" s="5"/>
      <c r="F89" s="4"/>
      <c r="G89" s="5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4.25">
      <c r="A90" s="3"/>
      <c r="B90" s="3"/>
      <c r="C90" s="4"/>
      <c r="D90" s="4"/>
      <c r="E90" s="5"/>
      <c r="F90" s="4"/>
      <c r="G90" s="5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4.25">
      <c r="A91" s="3"/>
      <c r="B91" s="3"/>
      <c r="C91" s="4"/>
      <c r="D91" s="4"/>
      <c r="E91" s="5"/>
      <c r="F91" s="4"/>
      <c r="G91" s="5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4.25">
      <c r="A92" s="3"/>
      <c r="B92" s="3"/>
      <c r="C92" s="4"/>
      <c r="D92" s="4"/>
      <c r="E92" s="5"/>
      <c r="F92" s="4"/>
      <c r="G92" s="5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4.25">
      <c r="A93" s="3"/>
      <c r="B93" s="3"/>
      <c r="C93" s="4"/>
      <c r="D93" s="4"/>
      <c r="E93" s="5"/>
      <c r="F93" s="4"/>
      <c r="G93" s="5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4.25">
      <c r="A94" s="3"/>
      <c r="B94" s="3"/>
      <c r="C94" s="4"/>
      <c r="D94" s="4"/>
      <c r="E94" s="5"/>
      <c r="F94" s="4"/>
      <c r="G94" s="5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4.25">
      <c r="A95" s="3"/>
      <c r="B95" s="3"/>
      <c r="C95" s="4"/>
      <c r="D95" s="4"/>
      <c r="E95" s="5"/>
      <c r="F95" s="4"/>
      <c r="G95" s="5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4.25">
      <c r="A96" s="3"/>
      <c r="B96" s="3"/>
      <c r="C96" s="4"/>
      <c r="D96" s="4"/>
      <c r="E96" s="5"/>
      <c r="F96" s="4"/>
      <c r="G96" s="5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4.25">
      <c r="A97" s="3"/>
      <c r="B97" s="3"/>
      <c r="C97" s="4"/>
      <c r="D97" s="4"/>
      <c r="E97" s="5"/>
      <c r="F97" s="4"/>
      <c r="G97" s="5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4.25">
      <c r="A98" s="3"/>
      <c r="B98" s="3"/>
      <c r="C98" s="4"/>
      <c r="D98" s="4"/>
      <c r="E98" s="5"/>
      <c r="F98" s="4"/>
      <c r="G98" s="5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4.25">
      <c r="A99" s="3"/>
      <c r="B99" s="3"/>
      <c r="C99" s="4"/>
      <c r="D99" s="4"/>
      <c r="E99" s="5"/>
      <c r="F99" s="4"/>
      <c r="G99" s="5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4.25">
      <c r="A100" s="3"/>
      <c r="B100" s="3"/>
      <c r="C100" s="4"/>
      <c r="D100" s="4"/>
      <c r="E100" s="5"/>
      <c r="F100" s="4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4.25">
      <c r="A101" s="3"/>
      <c r="B101" s="3"/>
      <c r="C101" s="4"/>
      <c r="D101" s="4"/>
      <c r="E101" s="5"/>
      <c r="F101" s="4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4.25">
      <c r="A102" s="3"/>
      <c r="B102" s="3"/>
      <c r="C102" s="4"/>
      <c r="D102" s="4"/>
      <c r="E102" s="5"/>
      <c r="F102" s="4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4.25">
      <c r="A103" s="3"/>
      <c r="B103" s="3"/>
      <c r="C103" s="4"/>
      <c r="D103" s="4"/>
      <c r="E103" s="5"/>
      <c r="F103" s="4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4.25">
      <c r="A104" s="3"/>
      <c r="B104" s="3"/>
      <c r="C104" s="4"/>
      <c r="D104" s="4"/>
      <c r="E104" s="5"/>
      <c r="F104" s="4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4.25">
      <c r="A105" s="3"/>
      <c r="B105" s="3"/>
      <c r="C105" s="4"/>
      <c r="D105" s="4"/>
      <c r="E105" s="5"/>
      <c r="F105" s="4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4.25">
      <c r="A106" s="3"/>
      <c r="B106" s="3"/>
      <c r="C106" s="4"/>
      <c r="D106" s="4"/>
      <c r="E106" s="5"/>
      <c r="F106" s="4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4.25">
      <c r="A107" s="3"/>
      <c r="B107" s="3"/>
      <c r="C107" s="4"/>
      <c r="D107" s="4"/>
      <c r="E107" s="5"/>
      <c r="F107" s="4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4.25">
      <c r="A108" s="3"/>
      <c r="B108" s="3"/>
      <c r="C108" s="4"/>
      <c r="D108" s="4"/>
      <c r="E108" s="5"/>
      <c r="F108" s="4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4.25">
      <c r="A109" s="3"/>
      <c r="B109" s="3"/>
      <c r="C109" s="4"/>
      <c r="D109" s="4"/>
      <c r="E109" s="5"/>
      <c r="F109" s="4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4.25">
      <c r="A110" s="3"/>
      <c r="B110" s="3"/>
      <c r="C110" s="4"/>
      <c r="D110" s="4"/>
      <c r="E110" s="5"/>
      <c r="F110" s="4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4.25">
      <c r="A111" s="3"/>
      <c r="B111" s="3"/>
      <c r="C111" s="4"/>
      <c r="D111" s="4"/>
      <c r="E111" s="5"/>
      <c r="F111" s="4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</sheetData>
  <sheetProtection sheet="1" objects="1" scenarios="1"/>
  <mergeCells count="6">
    <mergeCell ref="Q2:T2"/>
    <mergeCell ref="V2:AI2"/>
    <mergeCell ref="Q3:T3"/>
    <mergeCell ref="V3:Y3"/>
    <mergeCell ref="AA3:AD3"/>
    <mergeCell ref="AF3:AI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Domaine :</cp:lastModifiedBy>
  <dcterms:created xsi:type="dcterms:W3CDTF">2009-03-20T17:47:30Z</dcterms:created>
  <dcterms:modified xsi:type="dcterms:W3CDTF">2009-03-20T17:47:30Z</dcterms:modified>
  <cp:category/>
  <cp:version/>
  <cp:contentType/>
  <cp:contentStatus/>
</cp:coreProperties>
</file>